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Assumptions" sheetId="2" state="visible" r:id="rId2"/>
    <sheet xmlns:r="http://schemas.openxmlformats.org/officeDocument/2006/relationships" name="P&amp;L" sheetId="3" state="visible" r:id="rId3"/>
    <sheet xmlns:r="http://schemas.openxmlformats.org/officeDocument/2006/relationships" name="Cashflow" sheetId="4" state="visible" r:id="rId4"/>
    <sheet xmlns:r="http://schemas.openxmlformats.org/officeDocument/2006/relationships" name="3-Year Summary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;[Red](0.0%);&quot;-&quot;"/>
    <numFmt numFmtId="165" formatCode="£#,##0;[Red](£#,##0);&quot;-&quot;"/>
  </numFmts>
  <fonts count="14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color rgb="00100D28"/>
      <sz val="11"/>
    </font>
    <font>
      <name val="Calibri"/>
      <color rgb="0064748B"/>
      <sz val="10"/>
    </font>
    <font>
      <name val="Calibri"/>
      <b val="1"/>
      <color rgb="00100D28"/>
      <sz val="11"/>
    </font>
    <font>
      <name val="Calibri"/>
      <color rgb="000000FF"/>
      <sz val="10"/>
    </font>
    <font>
      <name val="Calibri"/>
      <color rgb="00000000"/>
      <sz val="10"/>
    </font>
    <font>
      <name val="Calibri"/>
      <color rgb="00008000"/>
      <sz val="10"/>
    </font>
    <font>
      <name val="Calibri"/>
      <b val="1"/>
      <color rgb="00FFFFFF"/>
      <sz val="10"/>
    </font>
    <font>
      <name val="Calibri"/>
      <color rgb="00100D28"/>
      <sz val="10"/>
    </font>
    <font>
      <name val="Calibri"/>
      <b val="1"/>
      <color rgb="00FFFFFF"/>
      <sz val="11"/>
    </font>
    <font>
      <name val="Calibri"/>
      <b val="1"/>
      <color rgb="00000000"/>
      <sz val="10"/>
    </font>
    <font>
      <name val="Calibri"/>
      <b val="1"/>
      <color rgb="00100D28"/>
      <sz val="10"/>
    </font>
    <font>
      <name val="Calibri"/>
      <b val="1"/>
      <color rgb="00008000"/>
      <sz val="10"/>
    </font>
  </fonts>
  <fills count="6">
    <fill>
      <patternFill/>
    </fill>
    <fill>
      <patternFill patternType="gray125"/>
    </fill>
    <fill>
      <patternFill patternType="solid">
        <fgColor rgb="00100D28"/>
      </patternFill>
    </fill>
    <fill>
      <patternFill patternType="solid">
        <fgColor rgb="00FFFF00"/>
      </patternFill>
    </fill>
    <fill>
      <patternFill patternType="solid">
        <fgColor rgb="00FF00E2"/>
      </patternFill>
    </fill>
    <fill>
      <patternFill patternType="solid">
        <fgColor rgb="00FFF0FB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2" fillId="3" borderId="0" pivotButton="0" quotePrefix="0" xfId="0"/>
    <xf numFmtId="0" fontId="8" fillId="2" borderId="0" applyAlignment="1" pivotButton="0" quotePrefix="0" xfId="0">
      <alignment horizontal="center"/>
    </xf>
    <xf numFmtId="0" fontId="9" fillId="0" borderId="0" pivotButton="0" quotePrefix="0" xfId="0"/>
    <xf numFmtId="164" fontId="5" fillId="3" borderId="1" applyAlignment="1" pivotButton="0" quotePrefix="0" xfId="0">
      <alignment horizontal="right"/>
    </xf>
    <xf numFmtId="1" fontId="5" fillId="3" borderId="1" applyAlignment="1" pivotButton="0" quotePrefix="0" xfId="0">
      <alignment horizontal="right"/>
    </xf>
    <xf numFmtId="1" fontId="5" fillId="0" borderId="1" applyAlignment="1" pivotButton="0" quotePrefix="0" xfId="0">
      <alignment horizontal="right"/>
    </xf>
    <xf numFmtId="164" fontId="5" fillId="0" borderId="1" applyAlignment="1" pivotButton="0" quotePrefix="0" xfId="0">
      <alignment horizontal="right"/>
    </xf>
    <xf numFmtId="165" fontId="5" fillId="3" borderId="1" applyAlignment="1" pivotButton="0" quotePrefix="0" xfId="0">
      <alignment horizontal="right"/>
    </xf>
    <xf numFmtId="0" fontId="10" fillId="4" borderId="0" applyAlignment="1" pivotButton="0" quotePrefix="0" xfId="0">
      <alignment horizontal="left" vertical="center" indent="1"/>
    </xf>
    <xf numFmtId="165" fontId="5" fillId="0" borderId="1" pivotButton="0" quotePrefix="0" xfId="0"/>
    <xf numFmtId="165" fontId="11" fillId="0" borderId="0" pivotButton="0" quotePrefix="0" xfId="0"/>
    <xf numFmtId="165" fontId="6" fillId="0" borderId="0" pivotButton="0" quotePrefix="0" xfId="0"/>
    <xf numFmtId="0" fontId="12" fillId="0" borderId="0" pivotButton="0" quotePrefix="0" xfId="0"/>
    <xf numFmtId="165" fontId="11" fillId="5" borderId="0" pivotButton="0" quotePrefix="0" xfId="0"/>
    <xf numFmtId="0" fontId="11" fillId="0" borderId="0" pivotButton="0" quotePrefix="0" xfId="0"/>
    <xf numFmtId="165" fontId="5" fillId="0" borderId="0" pivotButton="0" quotePrefix="0" xfId="0"/>
    <xf numFmtId="0" fontId="10" fillId="4" borderId="0" pivotButton="0" quotePrefix="0" xfId="0"/>
    <xf numFmtId="165" fontId="8" fillId="4" borderId="0" pivotButton="0" quotePrefix="0" xfId="0"/>
    <xf numFmtId="164" fontId="6" fillId="0" borderId="0" pivotButton="0" quotePrefix="0" xfId="0"/>
    <xf numFmtId="165" fontId="13" fillId="0" borderId="0" pivotButton="0" quotePrefix="0" xfId="0"/>
    <xf numFmtId="0" fontId="11" fillId="0" borderId="0" applyAlignment="1" pivotButton="0" quotePrefix="0" xfId="0">
      <alignment horizontal="center"/>
    </xf>
    <xf numFmtId="165" fontId="7" fillId="0" borderId="0" applyAlignment="1" pivotButton="0" quotePrefix="0" xfId="0">
      <alignment horizontal="right"/>
    </xf>
    <xf numFmtId="165" fontId="13" fillId="5" borderId="0" applyAlignment="1" pivotButton="0" quotePrefix="0" xfId="0">
      <alignment horizontal="right"/>
    </xf>
    <xf numFmtId="164" fontId="7" fillId="0" borderId="0" applyAlignment="1" pivotButton="0" quotePrefix="0" xfId="0">
      <alignment horizontal="right"/>
    </xf>
    <xf numFmtId="0" fontId="10" fillId="4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4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</cols>
  <sheetData>
    <row r="1" ht="32" customHeight="1">
      <c r="A1" s="1" t="inlineStr">
        <is>
          <t>FUNDING FLOW  |  3-Year Cashflow + P&amp;L Model</t>
        </is>
      </c>
    </row>
    <row r="3">
      <c r="B3" s="2" t="inlineStr"/>
      <c r="C3" s="3" t="inlineStr"/>
    </row>
    <row r="4">
      <c r="B4" s="4" t="inlineStr">
        <is>
          <t>How to use this model</t>
        </is>
      </c>
      <c r="C4" s="3" t="inlineStr"/>
    </row>
    <row r="5">
      <c r="B5" s="2" t="inlineStr"/>
      <c r="C5" s="3" t="inlineStr"/>
    </row>
    <row r="6">
      <c r="B6" s="2" t="inlineStr">
        <is>
          <t>1. Enter your assumptions</t>
        </is>
      </c>
      <c r="C6" s="3" t="inlineStr">
        <is>
          <t>→ Assumptions tab. All blue cells are inputs.</t>
        </is>
      </c>
    </row>
    <row r="7">
      <c r="B7" s="2" t="inlineStr">
        <is>
          <t>2. Add monthly P&amp;L data</t>
        </is>
      </c>
      <c r="C7" s="3" t="inlineStr">
        <is>
          <t>→ P&amp;L tab. Year 1 by month, Year 2 &amp; 3 annual.</t>
        </is>
      </c>
    </row>
    <row r="8">
      <c r="B8" s="2" t="inlineStr">
        <is>
          <t>3. Cashflow auto-calculates</t>
        </is>
      </c>
      <c r="C8" s="3" t="inlineStr">
        <is>
          <t>→ Cashflow tab. Black numbers are formulas.</t>
        </is>
      </c>
    </row>
    <row r="9">
      <c r="B9" s="2" t="inlineStr">
        <is>
          <t>4. Review the Summary</t>
        </is>
      </c>
      <c r="C9" s="3" t="inlineStr">
        <is>
          <t>→ 3-year totals + funding gap indicator.</t>
        </is>
      </c>
    </row>
    <row r="10">
      <c r="B10" s="2" t="inlineStr"/>
      <c r="C10" s="3" t="inlineStr"/>
    </row>
    <row r="11">
      <c r="B11" s="4" t="inlineStr">
        <is>
          <t>Colour key</t>
        </is>
      </c>
      <c r="C11" s="3" t="inlineStr"/>
    </row>
    <row r="12">
      <c r="B12" s="5" t="inlineStr">
        <is>
          <t>Blue text</t>
        </is>
      </c>
      <c r="C12" s="3" t="inlineStr">
        <is>
          <t>Hardcoded inputs you can change</t>
        </is>
      </c>
    </row>
    <row r="13">
      <c r="B13" s="6" t="inlineStr">
        <is>
          <t>Black text</t>
        </is>
      </c>
      <c r="C13" s="3" t="inlineStr">
        <is>
          <t>Formulas — do not overwrite</t>
        </is>
      </c>
    </row>
    <row r="14">
      <c r="B14" s="7" t="inlineStr">
        <is>
          <t>Green text</t>
        </is>
      </c>
      <c r="C14" s="3" t="inlineStr">
        <is>
          <t>Cross-sheet links</t>
        </is>
      </c>
    </row>
    <row r="15">
      <c r="B15" s="8" t="inlineStr">
        <is>
          <t>Yellow background</t>
        </is>
      </c>
      <c r="C15" s="3" t="inlineStr">
        <is>
          <t>Key assumptions to review</t>
        </is>
      </c>
    </row>
    <row r="16">
      <c r="B16" s="2" t="inlineStr"/>
      <c r="C16" s="3" t="inlineStr"/>
    </row>
    <row r="17">
      <c r="B17" s="4" t="inlineStr">
        <is>
          <t>Need funding to fill the gap?</t>
        </is>
      </c>
      <c r="C17" s="3" t="inlineStr"/>
    </row>
    <row r="18">
      <c r="B18" s="4" t="inlineStr">
        <is>
          <t>Visit funding-flow.co.uk or email hello@funding-flow.co.uk</t>
        </is>
      </c>
      <c r="C18" s="3" t="inlineStr"/>
    </row>
    <row r="19">
      <c r="B19" s="4" t="inlineStr">
        <is>
          <t>Funding from £10,000 to £10,000,000 — decisions in 24 hours</t>
        </is>
      </c>
      <c r="C19" s="3" t="inlineStr"/>
    </row>
  </sheetData>
  <mergeCells count="18">
    <mergeCell ref="A1:H1"/>
    <mergeCell ref="C11:H11"/>
    <mergeCell ref="C6:H6"/>
    <mergeCell ref="C10:H10"/>
    <mergeCell ref="C16:H16"/>
    <mergeCell ref="C19:H19"/>
    <mergeCell ref="C14:H14"/>
    <mergeCell ref="C5:H5"/>
    <mergeCell ref="C13:H13"/>
    <mergeCell ref="C9:H9"/>
    <mergeCell ref="C17:H17"/>
    <mergeCell ref="C8:H8"/>
    <mergeCell ref="C18:H18"/>
    <mergeCell ref="C4:H4"/>
    <mergeCell ref="C3:H3"/>
    <mergeCell ref="C12:H12"/>
    <mergeCell ref="C7:H7"/>
    <mergeCell ref="C15:H1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cols>
    <col width="4" customWidth="1" min="1" max="1"/>
    <col width="38" customWidth="1" min="2" max="2"/>
    <col width="16" customWidth="1" min="3" max="3"/>
    <col width="16" customWidth="1" min="4" max="4"/>
    <col width="16" customWidth="1" min="5" max="5"/>
  </cols>
  <sheetData>
    <row r="1" ht="32" customHeight="1">
      <c r="A1" s="1" t="inlineStr">
        <is>
          <t>FUNDING FLOW  |  Key Assumptions</t>
        </is>
      </c>
    </row>
    <row r="3">
      <c r="B3" s="9" t="inlineStr">
        <is>
          <t>Assumption</t>
        </is>
      </c>
      <c r="C3" s="9" t="inlineStr">
        <is>
          <t>Year 1</t>
        </is>
      </c>
      <c r="D3" s="9" t="inlineStr">
        <is>
          <t>Year 2</t>
        </is>
      </c>
      <c r="E3" s="9" t="inlineStr">
        <is>
          <t>Year 3</t>
        </is>
      </c>
    </row>
    <row r="4">
      <c r="B4" s="10" t="inlineStr">
        <is>
          <t>Revenue growth %</t>
        </is>
      </c>
      <c r="C4" s="11" t="n">
        <v>0</v>
      </c>
      <c r="D4" s="11" t="n">
        <v>0.15</v>
      </c>
      <c r="E4" s="11" t="n">
        <v>0.2</v>
      </c>
    </row>
    <row r="5">
      <c r="B5" s="10" t="inlineStr">
        <is>
          <t>Gross margin %</t>
        </is>
      </c>
      <c r="C5" s="11" t="n">
        <v>0.55</v>
      </c>
      <c r="D5" s="11" t="n">
        <v>0.57</v>
      </c>
      <c r="E5" s="11" t="n">
        <v>0.6</v>
      </c>
    </row>
    <row r="6">
      <c r="B6" s="10" t="inlineStr">
        <is>
          <t>Debtor days</t>
        </is>
      </c>
      <c r="C6" s="12" t="n">
        <v>45</v>
      </c>
      <c r="D6" s="12" t="n">
        <v>40</v>
      </c>
      <c r="E6" s="12" t="n">
        <v>35</v>
      </c>
    </row>
    <row r="7">
      <c r="B7" s="10" t="inlineStr">
        <is>
          <t>Creditor days</t>
        </is>
      </c>
      <c r="C7" s="13" t="n">
        <v>30</v>
      </c>
      <c r="D7" s="13" t="n">
        <v>30</v>
      </c>
      <c r="E7" s="13" t="n">
        <v>30</v>
      </c>
    </row>
    <row r="8">
      <c r="B8" s="10" t="inlineStr">
        <is>
          <t>VAT rate</t>
        </is>
      </c>
      <c r="C8" s="14" t="n">
        <v>0.2</v>
      </c>
      <c r="D8" s="14" t="n">
        <v>0.2</v>
      </c>
      <c r="E8" s="14" t="n">
        <v>0.2</v>
      </c>
    </row>
    <row r="9">
      <c r="B9" s="10" t="inlineStr">
        <is>
          <t>Corporation tax rate</t>
        </is>
      </c>
      <c r="C9" s="14" t="n">
        <v>0.25</v>
      </c>
      <c r="D9" s="14" t="n">
        <v>0.25</v>
      </c>
      <c r="E9" s="14" t="n">
        <v>0.25</v>
      </c>
    </row>
    <row r="10">
      <c r="B10" s="10" t="inlineStr">
        <is>
          <t>Opening cash balance</t>
        </is>
      </c>
      <c r="C10" s="15" t="n">
        <v>25000</v>
      </c>
      <c r="D10" s="15" t="inlineStr"/>
      <c r="E10" s="15" t="inlineStr"/>
    </row>
    <row r="11">
      <c r="B11" s="10" t="inlineStr">
        <is>
          <t>Minimum cash buffer required</t>
        </is>
      </c>
      <c r="C11" s="15" t="n">
        <v>15000</v>
      </c>
      <c r="D11" s="15" t="n">
        <v>15000</v>
      </c>
      <c r="E11" s="15" t="n">
        <v>15000</v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27"/>
  <sheetViews>
    <sheetView workbookViewId="0">
      <pane xSplit="2" ySplit="3" topLeftCell="C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3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</cols>
  <sheetData>
    <row r="1" ht="32" customHeight="1">
      <c r="A1" s="1" t="inlineStr">
        <is>
          <t>FUNDING FLOW  |  Profit &amp; Loss — 3 Year Forecast</t>
        </is>
      </c>
    </row>
    <row r="3">
      <c r="B3" s="9" t="inlineStr">
        <is>
          <t>P&amp;L Line</t>
        </is>
      </c>
      <c r="C3" s="9" t="inlineStr">
        <is>
          <t>Jan</t>
        </is>
      </c>
      <c r="D3" s="9" t="inlineStr">
        <is>
          <t>Feb</t>
        </is>
      </c>
      <c r="E3" s="9" t="inlineStr">
        <is>
          <t>Mar</t>
        </is>
      </c>
      <c r="F3" s="9" t="inlineStr">
        <is>
          <t>Apr</t>
        </is>
      </c>
      <c r="G3" s="9" t="inlineStr">
        <is>
          <t>May</t>
        </is>
      </c>
      <c r="H3" s="9" t="inlineStr">
        <is>
          <t>Jun</t>
        </is>
      </c>
      <c r="I3" s="9" t="inlineStr">
        <is>
          <t>Jul</t>
        </is>
      </c>
      <c r="J3" s="9" t="inlineStr">
        <is>
          <t>Aug</t>
        </is>
      </c>
      <c r="K3" s="9" t="inlineStr">
        <is>
          <t>Sep</t>
        </is>
      </c>
      <c r="L3" s="9" t="inlineStr">
        <is>
          <t>Oct</t>
        </is>
      </c>
      <c r="M3" s="9" t="inlineStr">
        <is>
          <t>Nov</t>
        </is>
      </c>
      <c r="N3" s="9" t="inlineStr">
        <is>
          <t>Dec</t>
        </is>
      </c>
      <c r="O3" s="9" t="inlineStr">
        <is>
          <t>Year 1</t>
        </is>
      </c>
      <c r="P3" s="9" t="inlineStr">
        <is>
          <t>Year 2</t>
        </is>
      </c>
      <c r="Q3" s="9" t="inlineStr">
        <is>
          <t>Year 3</t>
        </is>
      </c>
    </row>
    <row r="4" ht="22" customHeight="1">
      <c r="A4" s="16" t="inlineStr">
        <is>
          <t>REVENUE</t>
        </is>
      </c>
    </row>
    <row r="5">
      <c r="B5" s="10" t="inlineStr">
        <is>
          <t>Sales revenue (ex VAT)</t>
        </is>
      </c>
      <c r="C5" s="17" t="n">
        <v>42000</v>
      </c>
      <c r="D5" s="17" t="n">
        <v>38000</v>
      </c>
      <c r="E5" s="17" t="n">
        <v>45000</v>
      </c>
      <c r="F5" s="17" t="n">
        <v>48000</v>
      </c>
      <c r="G5" s="17" t="n">
        <v>52000</v>
      </c>
      <c r="H5" s="17" t="n">
        <v>55000</v>
      </c>
      <c r="I5" s="17" t="n">
        <v>50000</v>
      </c>
      <c r="J5" s="17" t="n">
        <v>48000</v>
      </c>
      <c r="K5" s="17" t="n">
        <v>58000</v>
      </c>
      <c r="L5" s="17" t="n">
        <v>62000</v>
      </c>
      <c r="M5" s="17" t="n">
        <v>65000</v>
      </c>
      <c r="N5" s="17" t="n">
        <v>70000</v>
      </c>
      <c r="O5" s="18">
        <f>SUM(C5:N5)</f>
        <v/>
      </c>
      <c r="P5" s="19">
        <f>O5*(1+Assumptions!D4)</f>
        <v/>
      </c>
      <c r="Q5" s="19">
        <f>P5*(1+Assumptions!E4)</f>
        <v/>
      </c>
    </row>
    <row r="6" ht="22" customHeight="1">
      <c r="A6" s="16" t="inlineStr">
        <is>
          <t>COST OF SALES</t>
        </is>
      </c>
    </row>
    <row r="7">
      <c r="B7" s="10" t="inlineStr">
        <is>
          <t>Cost of sales</t>
        </is>
      </c>
      <c r="C7" s="19">
        <f>-C5*(1-Assumptions!C5)</f>
        <v/>
      </c>
      <c r="D7" s="19">
        <f>-D5*(1-Assumptions!C5)</f>
        <v/>
      </c>
      <c r="E7" s="19">
        <f>-E5*(1-Assumptions!C5)</f>
        <v/>
      </c>
      <c r="F7" s="19">
        <f>-F5*(1-Assumptions!C5)</f>
        <v/>
      </c>
      <c r="G7" s="19">
        <f>-G5*(1-Assumptions!C5)</f>
        <v/>
      </c>
      <c r="H7" s="19">
        <f>-H5*(1-Assumptions!C5)</f>
        <v/>
      </c>
      <c r="I7" s="19">
        <f>-I5*(1-Assumptions!C5)</f>
        <v/>
      </c>
      <c r="J7" s="19">
        <f>-J5*(1-Assumptions!C5)</f>
        <v/>
      </c>
      <c r="K7" s="19">
        <f>-K5*(1-Assumptions!C5)</f>
        <v/>
      </c>
      <c r="L7" s="19">
        <f>-L5*(1-Assumptions!C5)</f>
        <v/>
      </c>
      <c r="M7" s="19">
        <f>-M5*(1-Assumptions!C5)</f>
        <v/>
      </c>
      <c r="N7" s="19">
        <f>-N5*(1-Assumptions!C5)</f>
        <v/>
      </c>
      <c r="O7" s="18">
        <f>SUM(C7:N7)</f>
        <v/>
      </c>
      <c r="P7" s="19">
        <f>-P5*(1-Assumptions!D5)</f>
        <v/>
      </c>
      <c r="Q7" s="19">
        <f>-Q5*(1-Assumptions!E5)</f>
        <v/>
      </c>
    </row>
    <row r="8">
      <c r="B8" s="20" t="inlineStr">
        <is>
          <t>GROSS PROFIT</t>
        </is>
      </c>
      <c r="C8" s="21">
        <f>C5+C7</f>
        <v/>
      </c>
      <c r="D8" s="21">
        <f>D5+D7</f>
        <v/>
      </c>
      <c r="E8" s="21">
        <f>E5+E7</f>
        <v/>
      </c>
      <c r="F8" s="21">
        <f>F5+F7</f>
        <v/>
      </c>
      <c r="G8" s="21">
        <f>G5+G7</f>
        <v/>
      </c>
      <c r="H8" s="21">
        <f>H5+H7</f>
        <v/>
      </c>
      <c r="I8" s="21">
        <f>I5+I7</f>
        <v/>
      </c>
      <c r="J8" s="21">
        <f>J5+J7</f>
        <v/>
      </c>
      <c r="K8" s="21">
        <f>K5+K7</f>
        <v/>
      </c>
      <c r="L8" s="21">
        <f>L5+L7</f>
        <v/>
      </c>
      <c r="M8" s="21">
        <f>M5+M7</f>
        <v/>
      </c>
      <c r="N8" s="21">
        <f>N5+N7</f>
        <v/>
      </c>
      <c r="O8" s="21">
        <f>O5+O7</f>
        <v/>
      </c>
      <c r="P8" s="21">
        <f>P5+P7</f>
        <v/>
      </c>
      <c r="Q8" s="21">
        <f>Q5+Q7</f>
        <v/>
      </c>
    </row>
    <row r="9" ht="22" customHeight="1">
      <c r="A9" s="16" t="inlineStr">
        <is>
          <t>OPERATING EXPENSES</t>
        </is>
      </c>
    </row>
    <row r="10">
      <c r="B10" s="10" t="inlineStr">
        <is>
          <t>Salaries &amp; wages</t>
        </is>
      </c>
      <c r="C10" s="17" t="n">
        <v>-12000</v>
      </c>
      <c r="D10" s="17" t="n">
        <v>-12000</v>
      </c>
      <c r="E10" s="17" t="n">
        <v>-12000</v>
      </c>
      <c r="F10" s="17" t="n">
        <v>-12000</v>
      </c>
      <c r="G10" s="17" t="n">
        <v>-12000</v>
      </c>
      <c r="H10" s="17" t="n">
        <v>-12000</v>
      </c>
      <c r="I10" s="17" t="n">
        <v>-12000</v>
      </c>
      <c r="J10" s="17" t="n">
        <v>-12000</v>
      </c>
      <c r="K10" s="17" t="n">
        <v>-12000</v>
      </c>
      <c r="L10" s="17" t="n">
        <v>-12000</v>
      </c>
      <c r="M10" s="17" t="n">
        <v>-12000</v>
      </c>
      <c r="N10" s="17" t="n">
        <v>-12000</v>
      </c>
      <c r="O10" s="18">
        <f>SUM(C10:N10)</f>
        <v/>
      </c>
      <c r="P10" s="19">
        <f>O10*1.05</f>
        <v/>
      </c>
      <c r="Q10" s="19">
        <f>P10*1.05</f>
        <v/>
      </c>
    </row>
    <row r="11">
      <c r="B11" s="10" t="inlineStr">
        <is>
          <t>Rent &amp; premises</t>
        </is>
      </c>
      <c r="C11" s="17" t="n">
        <v>-2500</v>
      </c>
      <c r="D11" s="17" t="n">
        <v>-2500</v>
      </c>
      <c r="E11" s="17" t="n">
        <v>-2500</v>
      </c>
      <c r="F11" s="17" t="n">
        <v>-2500</v>
      </c>
      <c r="G11" s="17" t="n">
        <v>-2500</v>
      </c>
      <c r="H11" s="17" t="n">
        <v>-2500</v>
      </c>
      <c r="I11" s="17" t="n">
        <v>-2500</v>
      </c>
      <c r="J11" s="17" t="n">
        <v>-2500</v>
      </c>
      <c r="K11" s="17" t="n">
        <v>-2500</v>
      </c>
      <c r="L11" s="17" t="n">
        <v>-2500</v>
      </c>
      <c r="M11" s="17" t="n">
        <v>-2500</v>
      </c>
      <c r="N11" s="17" t="n">
        <v>-2500</v>
      </c>
      <c r="O11" s="18">
        <f>SUM(C11:N11)</f>
        <v/>
      </c>
      <c r="P11" s="19">
        <f>O11*1.05</f>
        <v/>
      </c>
      <c r="Q11" s="19">
        <f>P11*1.05</f>
        <v/>
      </c>
    </row>
    <row r="12">
      <c r="B12" s="10" t="inlineStr">
        <is>
          <t>Utilities</t>
        </is>
      </c>
      <c r="C12" s="17" t="n">
        <v>-450</v>
      </c>
      <c r="D12" s="17" t="n">
        <v>-450</v>
      </c>
      <c r="E12" s="17" t="n">
        <v>-450</v>
      </c>
      <c r="F12" s="17" t="n">
        <v>-450</v>
      </c>
      <c r="G12" s="17" t="n">
        <v>-450</v>
      </c>
      <c r="H12" s="17" t="n">
        <v>-450</v>
      </c>
      <c r="I12" s="17" t="n">
        <v>-450</v>
      </c>
      <c r="J12" s="17" t="n">
        <v>-450</v>
      </c>
      <c r="K12" s="17" t="n">
        <v>-450</v>
      </c>
      <c r="L12" s="17" t="n">
        <v>-450</v>
      </c>
      <c r="M12" s="17" t="n">
        <v>-450</v>
      </c>
      <c r="N12" s="17" t="n">
        <v>-450</v>
      </c>
      <c r="O12" s="18">
        <f>SUM(C12:N12)</f>
        <v/>
      </c>
      <c r="P12" s="19">
        <f>O12*1.05</f>
        <v/>
      </c>
      <c r="Q12" s="19">
        <f>P12*1.05</f>
        <v/>
      </c>
    </row>
    <row r="13">
      <c r="B13" s="10" t="inlineStr">
        <is>
          <t>Marketing &amp; advertising</t>
        </is>
      </c>
      <c r="C13" s="17" t="n">
        <v>-1800</v>
      </c>
      <c r="D13" s="17" t="n">
        <v>-1800</v>
      </c>
      <c r="E13" s="17" t="n">
        <v>-1800</v>
      </c>
      <c r="F13" s="17" t="n">
        <v>-1800</v>
      </c>
      <c r="G13" s="17" t="n">
        <v>-1800</v>
      </c>
      <c r="H13" s="17" t="n">
        <v>-1800</v>
      </c>
      <c r="I13" s="17" t="n">
        <v>-1800</v>
      </c>
      <c r="J13" s="17" t="n">
        <v>-1800</v>
      </c>
      <c r="K13" s="17" t="n">
        <v>-1800</v>
      </c>
      <c r="L13" s="17" t="n">
        <v>-1800</v>
      </c>
      <c r="M13" s="17" t="n">
        <v>-1800</v>
      </c>
      <c r="N13" s="17" t="n">
        <v>-1800</v>
      </c>
      <c r="O13" s="18">
        <f>SUM(C13:N13)</f>
        <v/>
      </c>
      <c r="P13" s="19">
        <f>O13*1.05</f>
        <v/>
      </c>
      <c r="Q13" s="19">
        <f>P13*1.05</f>
        <v/>
      </c>
    </row>
    <row r="14">
      <c r="B14" s="10" t="inlineStr">
        <is>
          <t>Software &amp; subscriptions</t>
        </is>
      </c>
      <c r="C14" s="17" t="n">
        <v>-650</v>
      </c>
      <c r="D14" s="17" t="n">
        <v>-650</v>
      </c>
      <c r="E14" s="17" t="n">
        <v>-650</v>
      </c>
      <c r="F14" s="17" t="n">
        <v>-650</v>
      </c>
      <c r="G14" s="17" t="n">
        <v>-650</v>
      </c>
      <c r="H14" s="17" t="n">
        <v>-650</v>
      </c>
      <c r="I14" s="17" t="n">
        <v>-650</v>
      </c>
      <c r="J14" s="17" t="n">
        <v>-650</v>
      </c>
      <c r="K14" s="17" t="n">
        <v>-650</v>
      </c>
      <c r="L14" s="17" t="n">
        <v>-650</v>
      </c>
      <c r="M14" s="17" t="n">
        <v>-650</v>
      </c>
      <c r="N14" s="17" t="n">
        <v>-650</v>
      </c>
      <c r="O14" s="18">
        <f>SUM(C14:N14)</f>
        <v/>
      </c>
      <c r="P14" s="19">
        <f>O14*1.05</f>
        <v/>
      </c>
      <c r="Q14" s="19">
        <f>P14*1.05</f>
        <v/>
      </c>
    </row>
    <row r="15">
      <c r="B15" s="10" t="inlineStr">
        <is>
          <t>Professional fees</t>
        </is>
      </c>
      <c r="C15" s="17" t="n">
        <v>-400</v>
      </c>
      <c r="D15" s="17" t="n">
        <v>-400</v>
      </c>
      <c r="E15" s="17" t="n">
        <v>-400</v>
      </c>
      <c r="F15" s="17" t="n">
        <v>-400</v>
      </c>
      <c r="G15" s="17" t="n">
        <v>-400</v>
      </c>
      <c r="H15" s="17" t="n">
        <v>-400</v>
      </c>
      <c r="I15" s="17" t="n">
        <v>-400</v>
      </c>
      <c r="J15" s="17" t="n">
        <v>-400</v>
      </c>
      <c r="K15" s="17" t="n">
        <v>-400</v>
      </c>
      <c r="L15" s="17" t="n">
        <v>-400</v>
      </c>
      <c r="M15" s="17" t="n">
        <v>-400</v>
      </c>
      <c r="N15" s="17" t="n">
        <v>-400</v>
      </c>
      <c r="O15" s="18">
        <f>SUM(C15:N15)</f>
        <v/>
      </c>
      <c r="P15" s="19">
        <f>O15*1.05</f>
        <v/>
      </c>
      <c r="Q15" s="19">
        <f>P15*1.05</f>
        <v/>
      </c>
    </row>
    <row r="16">
      <c r="B16" s="10" t="inlineStr">
        <is>
          <t>Insurance</t>
        </is>
      </c>
      <c r="C16" s="17" t="n">
        <v>-280</v>
      </c>
      <c r="D16" s="17" t="n">
        <v>-280</v>
      </c>
      <c r="E16" s="17" t="n">
        <v>-280</v>
      </c>
      <c r="F16" s="17" t="n">
        <v>-280</v>
      </c>
      <c r="G16" s="17" t="n">
        <v>-280</v>
      </c>
      <c r="H16" s="17" t="n">
        <v>-280</v>
      </c>
      <c r="I16" s="17" t="n">
        <v>-280</v>
      </c>
      <c r="J16" s="17" t="n">
        <v>-280</v>
      </c>
      <c r="K16" s="17" t="n">
        <v>-280</v>
      </c>
      <c r="L16" s="17" t="n">
        <v>-280</v>
      </c>
      <c r="M16" s="17" t="n">
        <v>-280</v>
      </c>
      <c r="N16" s="17" t="n">
        <v>-280</v>
      </c>
      <c r="O16" s="18">
        <f>SUM(C16:N16)</f>
        <v/>
      </c>
      <c r="P16" s="19">
        <f>O16*1.05</f>
        <v/>
      </c>
      <c r="Q16" s="19">
        <f>P16*1.05</f>
        <v/>
      </c>
    </row>
    <row r="17">
      <c r="B17" s="10" t="inlineStr">
        <is>
          <t>Travel &amp; subsistence</t>
        </is>
      </c>
      <c r="C17" s="17" t="n">
        <v>-350</v>
      </c>
      <c r="D17" s="17" t="n">
        <v>-350</v>
      </c>
      <c r="E17" s="17" t="n">
        <v>-350</v>
      </c>
      <c r="F17" s="17" t="n">
        <v>-350</v>
      </c>
      <c r="G17" s="17" t="n">
        <v>-350</v>
      </c>
      <c r="H17" s="17" t="n">
        <v>-350</v>
      </c>
      <c r="I17" s="17" t="n">
        <v>-350</v>
      </c>
      <c r="J17" s="17" t="n">
        <v>-350</v>
      </c>
      <c r="K17" s="17" t="n">
        <v>-350</v>
      </c>
      <c r="L17" s="17" t="n">
        <v>-350</v>
      </c>
      <c r="M17" s="17" t="n">
        <v>-350</v>
      </c>
      <c r="N17" s="17" t="n">
        <v>-350</v>
      </c>
      <c r="O17" s="18">
        <f>SUM(C17:N17)</f>
        <v/>
      </c>
      <c r="P17" s="19">
        <f>O17*1.05</f>
        <v/>
      </c>
      <c r="Q17" s="19">
        <f>P17*1.05</f>
        <v/>
      </c>
    </row>
    <row r="18">
      <c r="B18" s="10" t="inlineStr">
        <is>
          <t>Office supplies &amp; misc</t>
        </is>
      </c>
      <c r="C18" s="17" t="n">
        <v>-220</v>
      </c>
      <c r="D18" s="17" t="n">
        <v>-220</v>
      </c>
      <c r="E18" s="17" t="n">
        <v>-220</v>
      </c>
      <c r="F18" s="17" t="n">
        <v>-220</v>
      </c>
      <c r="G18" s="17" t="n">
        <v>-220</v>
      </c>
      <c r="H18" s="17" t="n">
        <v>-220</v>
      </c>
      <c r="I18" s="17" t="n">
        <v>-220</v>
      </c>
      <c r="J18" s="17" t="n">
        <v>-220</v>
      </c>
      <c r="K18" s="17" t="n">
        <v>-220</v>
      </c>
      <c r="L18" s="17" t="n">
        <v>-220</v>
      </c>
      <c r="M18" s="17" t="n">
        <v>-220</v>
      </c>
      <c r="N18" s="17" t="n">
        <v>-220</v>
      </c>
      <c r="O18" s="18">
        <f>SUM(C18:N18)</f>
        <v/>
      </c>
      <c r="P18" s="19">
        <f>O18*1.05</f>
        <v/>
      </c>
      <c r="Q18" s="19">
        <f>P18*1.05</f>
        <v/>
      </c>
    </row>
    <row r="19">
      <c r="B19" s="22" t="inlineStr">
        <is>
          <t>Total operating expenses</t>
        </is>
      </c>
      <c r="C19" s="18">
        <f>SUM(C10:C18)</f>
        <v/>
      </c>
      <c r="D19" s="18">
        <f>SUM(D10:D18)</f>
        <v/>
      </c>
      <c r="E19" s="18">
        <f>SUM(E10:E18)</f>
        <v/>
      </c>
      <c r="F19" s="18">
        <f>SUM(F10:F18)</f>
        <v/>
      </c>
      <c r="G19" s="18">
        <f>SUM(G10:G18)</f>
        <v/>
      </c>
      <c r="H19" s="18">
        <f>SUM(H10:H18)</f>
        <v/>
      </c>
      <c r="I19" s="18">
        <f>SUM(I10:I18)</f>
        <v/>
      </c>
      <c r="J19" s="18">
        <f>SUM(J10:J18)</f>
        <v/>
      </c>
      <c r="K19" s="18">
        <f>SUM(K10:K18)</f>
        <v/>
      </c>
      <c r="L19" s="18">
        <f>SUM(L10:L18)</f>
        <v/>
      </c>
      <c r="M19" s="18">
        <f>SUM(M10:M18)</f>
        <v/>
      </c>
      <c r="N19" s="18">
        <f>SUM(N10:N18)</f>
        <v/>
      </c>
      <c r="O19" s="18">
        <f>SUM(O10:O18)</f>
        <v/>
      </c>
      <c r="P19" s="18">
        <f>SUM(P10:P18)</f>
        <v/>
      </c>
      <c r="Q19" s="18">
        <f>SUM(Q10:Q18)</f>
        <v/>
      </c>
    </row>
    <row r="20">
      <c r="B20" s="20" t="inlineStr">
        <is>
          <t>EBITDA</t>
        </is>
      </c>
      <c r="C20" s="21">
        <f>C8+C19</f>
        <v/>
      </c>
      <c r="D20" s="21">
        <f>D8+D19</f>
        <v/>
      </c>
      <c r="E20" s="21">
        <f>E8+E19</f>
        <v/>
      </c>
      <c r="F20" s="21">
        <f>F8+F19</f>
        <v/>
      </c>
      <c r="G20" s="21">
        <f>G8+G19</f>
        <v/>
      </c>
      <c r="H20" s="21">
        <f>H8+H19</f>
        <v/>
      </c>
      <c r="I20" s="21">
        <f>I8+I19</f>
        <v/>
      </c>
      <c r="J20" s="21">
        <f>J8+J19</f>
        <v/>
      </c>
      <c r="K20" s="21">
        <f>K8+K19</f>
        <v/>
      </c>
      <c r="L20" s="21">
        <f>L8+L19</f>
        <v/>
      </c>
      <c r="M20" s="21">
        <f>M8+M19</f>
        <v/>
      </c>
      <c r="N20" s="21">
        <f>N8+N19</f>
        <v/>
      </c>
      <c r="O20" s="21">
        <f>O8+O19</f>
        <v/>
      </c>
      <c r="P20" s="21">
        <f>P8+P19</f>
        <v/>
      </c>
      <c r="Q20" s="21">
        <f>Q8+Q19</f>
        <v/>
      </c>
    </row>
    <row r="21" ht="22" customHeight="1">
      <c r="A21" s="16" t="inlineStr">
        <is>
          <t>BELOW THE LINE</t>
        </is>
      </c>
    </row>
    <row r="22">
      <c r="B22" s="10" t="inlineStr">
        <is>
          <t>Depreciation</t>
        </is>
      </c>
      <c r="C22" s="23" t="n">
        <v>-500</v>
      </c>
      <c r="D22" s="23" t="n">
        <v>-500</v>
      </c>
      <c r="E22" s="23" t="n">
        <v>-500</v>
      </c>
      <c r="F22" s="23" t="n">
        <v>-500</v>
      </c>
      <c r="G22" s="23" t="n">
        <v>-500</v>
      </c>
      <c r="H22" s="23" t="n">
        <v>-500</v>
      </c>
      <c r="I22" s="23" t="n">
        <v>-500</v>
      </c>
      <c r="J22" s="23" t="n">
        <v>-500</v>
      </c>
      <c r="K22" s="23" t="n">
        <v>-500</v>
      </c>
      <c r="L22" s="23" t="n">
        <v>-500</v>
      </c>
      <c r="M22" s="23" t="n">
        <v>-500</v>
      </c>
      <c r="N22" s="23" t="n">
        <v>-500</v>
      </c>
      <c r="O22" s="18">
        <f>SUM(C22:N22)</f>
        <v/>
      </c>
      <c r="P22" s="23" t="n">
        <v>-7000</v>
      </c>
      <c r="Q22" s="23" t="n">
        <v>-9000</v>
      </c>
    </row>
    <row r="23">
      <c r="B23" s="10" t="inlineStr">
        <is>
          <t>Interest payable</t>
        </is>
      </c>
      <c r="C23" s="23" t="n">
        <v>-200</v>
      </c>
      <c r="D23" s="23" t="n">
        <v>-200</v>
      </c>
      <c r="E23" s="23" t="n">
        <v>-200</v>
      </c>
      <c r="F23" s="23" t="n">
        <v>-200</v>
      </c>
      <c r="G23" s="23" t="n">
        <v>-200</v>
      </c>
      <c r="H23" s="23" t="n">
        <v>-200</v>
      </c>
      <c r="I23" s="23" t="n">
        <v>-200</v>
      </c>
      <c r="J23" s="23" t="n">
        <v>-200</v>
      </c>
      <c r="K23" s="23" t="n">
        <v>-200</v>
      </c>
      <c r="L23" s="23" t="n">
        <v>-200</v>
      </c>
      <c r="M23" s="23" t="n">
        <v>-200</v>
      </c>
      <c r="N23" s="23" t="n">
        <v>-200</v>
      </c>
      <c r="O23" s="18">
        <f>SUM(C23:N23)</f>
        <v/>
      </c>
      <c r="P23" s="23" t="n">
        <v>-2400</v>
      </c>
      <c r="Q23" s="23" t="n">
        <v>-2200</v>
      </c>
    </row>
    <row r="24">
      <c r="B24" s="22" t="inlineStr">
        <is>
          <t>Profit before tax</t>
        </is>
      </c>
      <c r="C24" s="18">
        <f>C20+C22+C23</f>
        <v/>
      </c>
      <c r="D24" s="18">
        <f>D20+D22+D23</f>
        <v/>
      </c>
      <c r="E24" s="18">
        <f>E20+E22+E23</f>
        <v/>
      </c>
      <c r="F24" s="18">
        <f>F20+F22+F23</f>
        <v/>
      </c>
      <c r="G24" s="18">
        <f>G20+G22+G23</f>
        <v/>
      </c>
      <c r="H24" s="18">
        <f>H20+H22+H23</f>
        <v/>
      </c>
      <c r="I24" s="18">
        <f>I20+I22+I23</f>
        <v/>
      </c>
      <c r="J24" s="18">
        <f>J20+J22+J23</f>
        <v/>
      </c>
      <c r="K24" s="18">
        <f>K20+K22+K23</f>
        <v/>
      </c>
      <c r="L24" s="18">
        <f>L20+L22+L23</f>
        <v/>
      </c>
      <c r="M24" s="18">
        <f>M20+M22+M23</f>
        <v/>
      </c>
      <c r="N24" s="18">
        <f>N20+N22+N23</f>
        <v/>
      </c>
      <c r="O24" s="18">
        <f>O20+O22+O23</f>
        <v/>
      </c>
      <c r="P24" s="18">
        <f>P20+P22+P23</f>
        <v/>
      </c>
      <c r="Q24" s="18">
        <f>Q20+Q22+Q23</f>
        <v/>
      </c>
    </row>
    <row r="25">
      <c r="B25" s="10" t="inlineStr">
        <is>
          <t>Corporation tax</t>
        </is>
      </c>
      <c r="C25" s="19">
        <f>IF(C24&gt;0,-C24*Assumptions!$C$9,0)</f>
        <v/>
      </c>
      <c r="D25" s="19">
        <f>IF(D24&gt;0,-D24*Assumptions!$C$9,0)</f>
        <v/>
      </c>
      <c r="E25" s="19">
        <f>IF(E24&gt;0,-E24*Assumptions!$C$9,0)</f>
        <v/>
      </c>
      <c r="F25" s="19">
        <f>IF(F24&gt;0,-F24*Assumptions!$C$9,0)</f>
        <v/>
      </c>
      <c r="G25" s="19">
        <f>IF(G24&gt;0,-G24*Assumptions!$C$9,0)</f>
        <v/>
      </c>
      <c r="H25" s="19">
        <f>IF(H24&gt;0,-H24*Assumptions!$C$9,0)</f>
        <v/>
      </c>
      <c r="I25" s="19">
        <f>IF(I24&gt;0,-I24*Assumptions!$C$9,0)</f>
        <v/>
      </c>
      <c r="J25" s="19">
        <f>IF(J24&gt;0,-J24*Assumptions!$C$9,0)</f>
        <v/>
      </c>
      <c r="K25" s="19">
        <f>IF(K24&gt;0,-K24*Assumptions!$C$9,0)</f>
        <v/>
      </c>
      <c r="L25" s="19">
        <f>IF(L24&gt;0,-L24*Assumptions!$C$9,0)</f>
        <v/>
      </c>
      <c r="M25" s="19">
        <f>IF(M24&gt;0,-M24*Assumptions!$C$9,0)</f>
        <v/>
      </c>
      <c r="N25" s="19">
        <f>IF(N24&gt;0,-N24*Assumptions!$C$9,0)</f>
        <v/>
      </c>
      <c r="O25" s="18">
        <f>SUM(C25:N25)</f>
        <v/>
      </c>
      <c r="P25" s="19">
        <f>IF(P24&gt;0,-P24*Assumptions!D9,0)</f>
        <v/>
      </c>
      <c r="Q25" s="19">
        <f>IF(Q24&gt;0,-Q24*Assumptions!E9,0)</f>
        <v/>
      </c>
    </row>
    <row r="26">
      <c r="B26" s="24" t="inlineStr">
        <is>
          <t>NET PROFIT</t>
        </is>
      </c>
      <c r="C26" s="25">
        <f>C24+C25</f>
        <v/>
      </c>
      <c r="D26" s="25">
        <f>D24+D25</f>
        <v/>
      </c>
      <c r="E26" s="25">
        <f>E24+E25</f>
        <v/>
      </c>
      <c r="F26" s="25">
        <f>F24+F25</f>
        <v/>
      </c>
      <c r="G26" s="25">
        <f>G24+G25</f>
        <v/>
      </c>
      <c r="H26" s="25">
        <f>H24+H25</f>
        <v/>
      </c>
      <c r="I26" s="25">
        <f>I24+I25</f>
        <v/>
      </c>
      <c r="J26" s="25">
        <f>J24+J25</f>
        <v/>
      </c>
      <c r="K26" s="25">
        <f>K24+K25</f>
        <v/>
      </c>
      <c r="L26" s="25">
        <f>L24+L25</f>
        <v/>
      </c>
      <c r="M26" s="25">
        <f>M24+M25</f>
        <v/>
      </c>
      <c r="N26" s="25">
        <f>N24+N25</f>
        <v/>
      </c>
      <c r="O26" s="25">
        <f>O24+O25</f>
        <v/>
      </c>
      <c r="P26" s="25">
        <f>P24+P25</f>
        <v/>
      </c>
      <c r="Q26" s="25">
        <f>Q24+Q25</f>
        <v/>
      </c>
    </row>
    <row r="27">
      <c r="B27" s="10" t="inlineStr">
        <is>
          <t>Net profit margin %</t>
        </is>
      </c>
      <c r="C27" s="26">
        <f>IFERROR(C26/C5,0)</f>
        <v/>
      </c>
      <c r="D27" s="26">
        <f>IFERROR(D26/D5,0)</f>
        <v/>
      </c>
      <c r="E27" s="26">
        <f>IFERROR(E26/E5,0)</f>
        <v/>
      </c>
      <c r="F27" s="26">
        <f>IFERROR(F26/F5,0)</f>
        <v/>
      </c>
      <c r="G27" s="26">
        <f>IFERROR(G26/G5,0)</f>
        <v/>
      </c>
      <c r="H27" s="26">
        <f>IFERROR(H26/H5,0)</f>
        <v/>
      </c>
      <c r="I27" s="26">
        <f>IFERROR(I26/I5,0)</f>
        <v/>
      </c>
      <c r="J27" s="26">
        <f>IFERROR(J26/J5,0)</f>
        <v/>
      </c>
      <c r="K27" s="26">
        <f>IFERROR(K26/K5,0)</f>
        <v/>
      </c>
      <c r="L27" s="26">
        <f>IFERROR(L26/L5,0)</f>
        <v/>
      </c>
      <c r="M27" s="26">
        <f>IFERROR(M26/M5,0)</f>
        <v/>
      </c>
      <c r="N27" s="26">
        <f>IFERROR(N26/N5,0)</f>
        <v/>
      </c>
      <c r="O27" s="26">
        <f>IFERROR(O26/O5,0)</f>
        <v/>
      </c>
      <c r="P27" s="26">
        <f>IFERROR(P26/P5,0)</f>
        <v/>
      </c>
      <c r="Q27" s="26">
        <f>IFERROR(Q26/Q5,0)</f>
        <v/>
      </c>
    </row>
  </sheetData>
  <mergeCells count="5">
    <mergeCell ref="A6:Q6"/>
    <mergeCell ref="A9:Q9"/>
    <mergeCell ref="A21:Q21"/>
    <mergeCell ref="A4:Q4"/>
    <mergeCell ref="A1:Q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22"/>
  <sheetViews>
    <sheetView workbookViewId="0">
      <pane xSplit="2" ySplit="3" topLeftCell="C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3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</cols>
  <sheetData>
    <row r="1" ht="32" customHeight="1">
      <c r="A1" s="1" t="inlineStr">
        <is>
          <t>FUNDING FLOW  |  Monthly Cashflow Forecast — Year 1</t>
        </is>
      </c>
    </row>
    <row r="3">
      <c r="B3" s="9" t="inlineStr">
        <is>
          <t>Cashflow Line</t>
        </is>
      </c>
      <c r="C3" s="9" t="inlineStr">
        <is>
          <t>Jan</t>
        </is>
      </c>
      <c r="D3" s="9" t="inlineStr">
        <is>
          <t>Feb</t>
        </is>
      </c>
      <c r="E3" s="9" t="inlineStr">
        <is>
          <t>Mar</t>
        </is>
      </c>
      <c r="F3" s="9" t="inlineStr">
        <is>
          <t>Apr</t>
        </is>
      </c>
      <c r="G3" s="9" t="inlineStr">
        <is>
          <t>May</t>
        </is>
      </c>
      <c r="H3" s="9" t="inlineStr">
        <is>
          <t>Jun</t>
        </is>
      </c>
      <c r="I3" s="9" t="inlineStr">
        <is>
          <t>Jul</t>
        </is>
      </c>
      <c r="J3" s="9" t="inlineStr">
        <is>
          <t>Aug</t>
        </is>
      </c>
      <c r="K3" s="9" t="inlineStr">
        <is>
          <t>Sep</t>
        </is>
      </c>
      <c r="L3" s="9" t="inlineStr">
        <is>
          <t>Oct</t>
        </is>
      </c>
      <c r="M3" s="9" t="inlineStr">
        <is>
          <t>Nov</t>
        </is>
      </c>
      <c r="N3" s="9" t="inlineStr">
        <is>
          <t>Dec</t>
        </is>
      </c>
      <c r="O3" s="9" t="inlineStr">
        <is>
          <t>Year 1 Total</t>
        </is>
      </c>
    </row>
    <row r="4">
      <c r="B4" s="22" t="inlineStr">
        <is>
          <t>Opening cash</t>
        </is>
      </c>
      <c r="C4" s="27">
        <f>Assumptions!C10</f>
        <v/>
      </c>
      <c r="D4" s="18">
        <f>C21</f>
        <v/>
      </c>
      <c r="E4" s="18">
        <f>D21</f>
        <v/>
      </c>
      <c r="F4" s="18">
        <f>E21</f>
        <v/>
      </c>
      <c r="G4" s="18">
        <f>F21</f>
        <v/>
      </c>
      <c r="H4" s="18">
        <f>G21</f>
        <v/>
      </c>
      <c r="I4" s="18">
        <f>H21</f>
        <v/>
      </c>
      <c r="J4" s="18">
        <f>I21</f>
        <v/>
      </c>
      <c r="K4" s="18">
        <f>J21</f>
        <v/>
      </c>
      <c r="L4" s="18">
        <f>K21</f>
        <v/>
      </c>
      <c r="M4" s="18">
        <f>L21</f>
        <v/>
      </c>
      <c r="N4" s="18">
        <f>M21</f>
        <v/>
      </c>
    </row>
    <row r="5" ht="22" customHeight="1">
      <c r="A5" s="16" t="inlineStr">
        <is>
          <t>CASH INFLOWS</t>
        </is>
      </c>
    </row>
    <row r="6">
      <c r="B6" s="10" t="inlineStr">
        <is>
          <t>Receipts from sales (incl VAT)</t>
        </is>
      </c>
      <c r="C6" s="19">
        <f>'P&amp;L'!C5*(1+Assumptions!$C$8)*0.5</f>
        <v/>
      </c>
      <c r="D6" s="19">
        <f>('P&amp;L'!D5+'P&amp;L'!C5)/2*(1+Assumptions!$C$8)</f>
        <v/>
      </c>
      <c r="E6" s="19">
        <f>('P&amp;L'!E5+'P&amp;L'!D5)/2*(1+Assumptions!$C$8)</f>
        <v/>
      </c>
      <c r="F6" s="19">
        <f>('P&amp;L'!F5+'P&amp;L'!E5)/2*(1+Assumptions!$C$8)</f>
        <v/>
      </c>
      <c r="G6" s="19">
        <f>('P&amp;L'!G5+'P&amp;L'!F5)/2*(1+Assumptions!$C$8)</f>
        <v/>
      </c>
      <c r="H6" s="19">
        <f>('P&amp;L'!H5+'P&amp;L'!G5)/2*(1+Assumptions!$C$8)</f>
        <v/>
      </c>
      <c r="I6" s="19">
        <f>('P&amp;L'!I5+'P&amp;L'!H5)/2*(1+Assumptions!$C$8)</f>
        <v/>
      </c>
      <c r="J6" s="19">
        <f>('P&amp;L'!J5+'P&amp;L'!I5)/2*(1+Assumptions!$C$8)</f>
        <v/>
      </c>
      <c r="K6" s="19">
        <f>('P&amp;L'!K5+'P&amp;L'!J5)/2*(1+Assumptions!$C$8)</f>
        <v/>
      </c>
      <c r="L6" s="19">
        <f>('P&amp;L'!L5+'P&amp;L'!K5)/2*(1+Assumptions!$C$8)</f>
        <v/>
      </c>
      <c r="M6" s="19">
        <f>('P&amp;L'!M5+'P&amp;L'!L5)/2*(1+Assumptions!$C$8)</f>
        <v/>
      </c>
      <c r="N6" s="19">
        <f>('P&amp;L'!N5+'P&amp;L'!M5)/2*(1+Assumptions!$C$8)</f>
        <v/>
      </c>
    </row>
    <row r="7">
      <c r="B7" s="10" t="inlineStr">
        <is>
          <t>Other income / loans drawn</t>
        </is>
      </c>
      <c r="C7" s="23" t="n">
        <v>0</v>
      </c>
      <c r="D7" s="23" t="n">
        <v>0</v>
      </c>
      <c r="E7" s="23" t="n">
        <v>0</v>
      </c>
      <c r="F7" s="23" t="n">
        <v>0</v>
      </c>
      <c r="G7" s="23" t="n">
        <v>0</v>
      </c>
      <c r="H7" s="23" t="n">
        <v>0</v>
      </c>
      <c r="I7" s="23" t="n">
        <v>0</v>
      </c>
      <c r="J7" s="23" t="n">
        <v>0</v>
      </c>
      <c r="K7" s="23" t="n">
        <v>0</v>
      </c>
      <c r="L7" s="23" t="n">
        <v>0</v>
      </c>
      <c r="M7" s="23" t="n">
        <v>0</v>
      </c>
      <c r="N7" s="23" t="n">
        <v>0</v>
      </c>
    </row>
    <row r="8">
      <c r="B8" s="22" t="inlineStr">
        <is>
          <t>Total inflows</t>
        </is>
      </c>
      <c r="C8" s="18">
        <f>SUM(C6:C7)</f>
        <v/>
      </c>
      <c r="D8" s="18">
        <f>SUM(D6:D7)</f>
        <v/>
      </c>
      <c r="E8" s="18">
        <f>SUM(E6:E7)</f>
        <v/>
      </c>
      <c r="F8" s="18">
        <f>SUM(F6:F7)</f>
        <v/>
      </c>
      <c r="G8" s="18">
        <f>SUM(G6:G7)</f>
        <v/>
      </c>
      <c r="H8" s="18">
        <f>SUM(H6:H7)</f>
        <v/>
      </c>
      <c r="I8" s="18">
        <f>SUM(I6:I7)</f>
        <v/>
      </c>
      <c r="J8" s="18">
        <f>SUM(J6:J7)</f>
        <v/>
      </c>
      <c r="K8" s="18">
        <f>SUM(K6:K7)</f>
        <v/>
      </c>
      <c r="L8" s="18">
        <f>SUM(L6:L7)</f>
        <v/>
      </c>
      <c r="M8" s="18">
        <f>SUM(M6:M7)</f>
        <v/>
      </c>
      <c r="N8" s="18">
        <f>SUM(N6:N7)</f>
        <v/>
      </c>
    </row>
    <row r="9" ht="22" customHeight="1">
      <c r="A9" s="16" t="inlineStr">
        <is>
          <t>CASH OUTFLOWS</t>
        </is>
      </c>
    </row>
    <row r="10">
      <c r="B10" s="10" t="inlineStr">
        <is>
          <t>Payments to suppliers (cost of sales)</t>
        </is>
      </c>
      <c r="C10" s="19">
        <f>'P&amp;L'!C7*(1+Assumptions!$C$8)</f>
        <v/>
      </c>
      <c r="D10" s="19">
        <f>'P&amp;L'!D7*(1+Assumptions!$C$8)</f>
        <v/>
      </c>
      <c r="E10" s="19">
        <f>'P&amp;L'!E7*(1+Assumptions!$C$8)</f>
        <v/>
      </c>
      <c r="F10" s="19">
        <f>'P&amp;L'!F7*(1+Assumptions!$C$8)</f>
        <v/>
      </c>
      <c r="G10" s="19">
        <f>'P&amp;L'!G7*(1+Assumptions!$C$8)</f>
        <v/>
      </c>
      <c r="H10" s="19">
        <f>'P&amp;L'!H7*(1+Assumptions!$C$8)</f>
        <v/>
      </c>
      <c r="I10" s="19">
        <f>'P&amp;L'!I7*(1+Assumptions!$C$8)</f>
        <v/>
      </c>
      <c r="J10" s="19">
        <f>'P&amp;L'!J7*(1+Assumptions!$C$8)</f>
        <v/>
      </c>
      <c r="K10" s="19">
        <f>'P&amp;L'!K7*(1+Assumptions!$C$8)</f>
        <v/>
      </c>
      <c r="L10" s="19">
        <f>'P&amp;L'!L7*(1+Assumptions!$C$8)</f>
        <v/>
      </c>
      <c r="M10" s="19">
        <f>'P&amp;L'!M7*(1+Assumptions!$C$8)</f>
        <v/>
      </c>
      <c r="N10" s="19">
        <f>'P&amp;L'!N7*(1+Assumptions!$C$8)</f>
        <v/>
      </c>
    </row>
    <row r="11">
      <c r="B11" s="10" t="inlineStr">
        <is>
          <t>Salaries &amp; wages</t>
        </is>
      </c>
      <c r="C11" s="19">
        <f>'P&amp;L'!C10</f>
        <v/>
      </c>
      <c r="D11" s="19">
        <f>'P&amp;L'!D10</f>
        <v/>
      </c>
      <c r="E11" s="19">
        <f>'P&amp;L'!E10</f>
        <v/>
      </c>
      <c r="F11" s="19">
        <f>'P&amp;L'!F10</f>
        <v/>
      </c>
      <c r="G11" s="19">
        <f>'P&amp;L'!G10</f>
        <v/>
      </c>
      <c r="H11" s="19">
        <f>'P&amp;L'!H10</f>
        <v/>
      </c>
      <c r="I11" s="19">
        <f>'P&amp;L'!I10</f>
        <v/>
      </c>
      <c r="J11" s="19">
        <f>'P&amp;L'!J10</f>
        <v/>
      </c>
      <c r="K11" s="19">
        <f>'P&amp;L'!K10</f>
        <v/>
      </c>
      <c r="L11" s="19">
        <f>'P&amp;L'!L10</f>
        <v/>
      </c>
      <c r="M11" s="19">
        <f>'P&amp;L'!M10</f>
        <v/>
      </c>
      <c r="N11" s="19">
        <f>'P&amp;L'!N10</f>
        <v/>
      </c>
    </row>
    <row r="12">
      <c r="B12" s="10" t="inlineStr">
        <is>
          <t>Rent &amp; premises</t>
        </is>
      </c>
      <c r="C12" s="19">
        <f>'P&amp;L'!C11</f>
        <v/>
      </c>
      <c r="D12" s="19">
        <f>'P&amp;L'!D11</f>
        <v/>
      </c>
      <c r="E12" s="19">
        <f>'P&amp;L'!E11</f>
        <v/>
      </c>
      <c r="F12" s="19">
        <f>'P&amp;L'!F11</f>
        <v/>
      </c>
      <c r="G12" s="19">
        <f>'P&amp;L'!G11</f>
        <v/>
      </c>
      <c r="H12" s="19">
        <f>'P&amp;L'!H11</f>
        <v/>
      </c>
      <c r="I12" s="19">
        <f>'P&amp;L'!I11</f>
        <v/>
      </c>
      <c r="J12" s="19">
        <f>'P&amp;L'!J11</f>
        <v/>
      </c>
      <c r="K12" s="19">
        <f>'P&amp;L'!K11</f>
        <v/>
      </c>
      <c r="L12" s="19">
        <f>'P&amp;L'!L11</f>
        <v/>
      </c>
      <c r="M12" s="19">
        <f>'P&amp;L'!M11</f>
        <v/>
      </c>
      <c r="N12" s="19">
        <f>'P&amp;L'!N11</f>
        <v/>
      </c>
    </row>
    <row r="13">
      <c r="B13" s="10" t="inlineStr">
        <is>
          <t>Utilities</t>
        </is>
      </c>
      <c r="C13" s="19">
        <f>'P&amp;L'!C12</f>
        <v/>
      </c>
      <c r="D13" s="19">
        <f>'P&amp;L'!D12</f>
        <v/>
      </c>
      <c r="E13" s="19">
        <f>'P&amp;L'!E12</f>
        <v/>
      </c>
      <c r="F13" s="19">
        <f>'P&amp;L'!F12</f>
        <v/>
      </c>
      <c r="G13" s="19">
        <f>'P&amp;L'!G12</f>
        <v/>
      </c>
      <c r="H13" s="19">
        <f>'P&amp;L'!H12</f>
        <v/>
      </c>
      <c r="I13" s="19">
        <f>'P&amp;L'!I12</f>
        <v/>
      </c>
      <c r="J13" s="19">
        <f>'P&amp;L'!J12</f>
        <v/>
      </c>
      <c r="K13" s="19">
        <f>'P&amp;L'!K12</f>
        <v/>
      </c>
      <c r="L13" s="19">
        <f>'P&amp;L'!L12</f>
        <v/>
      </c>
      <c r="M13" s="19">
        <f>'P&amp;L'!M12</f>
        <v/>
      </c>
      <c r="N13" s="19">
        <f>'P&amp;L'!N12</f>
        <v/>
      </c>
    </row>
    <row r="14">
      <c r="B14" s="10" t="inlineStr">
        <is>
          <t>Marketing</t>
        </is>
      </c>
      <c r="C14" s="19">
        <f>'P&amp;L'!C13</f>
        <v/>
      </c>
      <c r="D14" s="19">
        <f>'P&amp;L'!D13</f>
        <v/>
      </c>
      <c r="E14" s="19">
        <f>'P&amp;L'!E13</f>
        <v/>
      </c>
      <c r="F14" s="19">
        <f>'P&amp;L'!F13</f>
        <v/>
      </c>
      <c r="G14" s="19">
        <f>'P&amp;L'!G13</f>
        <v/>
      </c>
      <c r="H14" s="19">
        <f>'P&amp;L'!H13</f>
        <v/>
      </c>
      <c r="I14" s="19">
        <f>'P&amp;L'!I13</f>
        <v/>
      </c>
      <c r="J14" s="19">
        <f>'P&amp;L'!J13</f>
        <v/>
      </c>
      <c r="K14" s="19">
        <f>'P&amp;L'!K13</f>
        <v/>
      </c>
      <c r="L14" s="19">
        <f>'P&amp;L'!L13</f>
        <v/>
      </c>
      <c r="M14" s="19">
        <f>'P&amp;L'!M13</f>
        <v/>
      </c>
      <c r="N14" s="19">
        <f>'P&amp;L'!N13</f>
        <v/>
      </c>
    </row>
    <row r="15">
      <c r="B15" s="10" t="inlineStr">
        <is>
          <t>Software &amp; subscriptions</t>
        </is>
      </c>
      <c r="C15" s="19">
        <f>'P&amp;L'!C14</f>
        <v/>
      </c>
      <c r="D15" s="19">
        <f>'P&amp;L'!D14</f>
        <v/>
      </c>
      <c r="E15" s="19">
        <f>'P&amp;L'!E14</f>
        <v/>
      </c>
      <c r="F15" s="19">
        <f>'P&amp;L'!F14</f>
        <v/>
      </c>
      <c r="G15" s="19">
        <f>'P&amp;L'!G14</f>
        <v/>
      </c>
      <c r="H15" s="19">
        <f>'P&amp;L'!H14</f>
        <v/>
      </c>
      <c r="I15" s="19">
        <f>'P&amp;L'!I14</f>
        <v/>
      </c>
      <c r="J15" s="19">
        <f>'P&amp;L'!J14</f>
        <v/>
      </c>
      <c r="K15" s="19">
        <f>'P&amp;L'!K14</f>
        <v/>
      </c>
      <c r="L15" s="19">
        <f>'P&amp;L'!L14</f>
        <v/>
      </c>
      <c r="M15" s="19">
        <f>'P&amp;L'!M14</f>
        <v/>
      </c>
      <c r="N15" s="19">
        <f>'P&amp;L'!N14</f>
        <v/>
      </c>
    </row>
    <row r="16">
      <c r="B16" s="10" t="inlineStr">
        <is>
          <t>Other opex</t>
        </is>
      </c>
      <c r="C16" s="19">
        <f>SUM('P&amp;L'!C15:'P&amp;L'!C18)</f>
        <v/>
      </c>
      <c r="D16" s="19">
        <f>SUM('P&amp;L'!D15:'P&amp;L'!D18)</f>
        <v/>
      </c>
      <c r="E16" s="19">
        <f>SUM('P&amp;L'!E15:'P&amp;L'!E18)</f>
        <v/>
      </c>
      <c r="F16" s="19">
        <f>SUM('P&amp;L'!F15:'P&amp;L'!F18)</f>
        <v/>
      </c>
      <c r="G16" s="19">
        <f>SUM('P&amp;L'!G15:'P&amp;L'!G18)</f>
        <v/>
      </c>
      <c r="H16" s="19">
        <f>SUM('P&amp;L'!H15:'P&amp;L'!H18)</f>
        <v/>
      </c>
      <c r="I16" s="19">
        <f>SUM('P&amp;L'!I15:'P&amp;L'!I18)</f>
        <v/>
      </c>
      <c r="J16" s="19">
        <f>SUM('P&amp;L'!J15:'P&amp;L'!J18)</f>
        <v/>
      </c>
      <c r="K16" s="19">
        <f>SUM('P&amp;L'!K15:'P&amp;L'!K18)</f>
        <v/>
      </c>
      <c r="L16" s="19">
        <f>SUM('P&amp;L'!L15:'P&amp;L'!L18)</f>
        <v/>
      </c>
      <c r="M16" s="19">
        <f>SUM('P&amp;L'!M15:'P&amp;L'!M18)</f>
        <v/>
      </c>
      <c r="N16" s="19">
        <f>SUM('P&amp;L'!N15:'P&amp;L'!N18)</f>
        <v/>
      </c>
    </row>
    <row r="17">
      <c r="B17" s="10" t="inlineStr">
        <is>
          <t>VAT payment (quarterly)</t>
        </is>
      </c>
      <c r="C17" s="23" t="n">
        <v>-2500</v>
      </c>
      <c r="D17" s="23" t="n">
        <v>0</v>
      </c>
      <c r="E17" s="23" t="n">
        <v>0</v>
      </c>
      <c r="F17" s="23" t="n">
        <v>-2500</v>
      </c>
      <c r="G17" s="23" t="n">
        <v>0</v>
      </c>
      <c r="H17" s="23" t="n">
        <v>0</v>
      </c>
      <c r="I17" s="23" t="n">
        <v>-2500</v>
      </c>
      <c r="J17" s="23" t="n">
        <v>0</v>
      </c>
      <c r="K17" s="23" t="n">
        <v>0</v>
      </c>
      <c r="L17" s="23" t="n">
        <v>-2500</v>
      </c>
      <c r="M17" s="23" t="n">
        <v>0</v>
      </c>
      <c r="N17" s="23" t="n">
        <v>0</v>
      </c>
    </row>
    <row r="18">
      <c r="B18" s="10" t="inlineStr">
        <is>
          <t>Corporation tax payment</t>
        </is>
      </c>
      <c r="C18" s="23" t="n">
        <v>0</v>
      </c>
      <c r="D18" s="23" t="n">
        <v>0</v>
      </c>
      <c r="E18" s="23" t="n">
        <v>0</v>
      </c>
      <c r="F18" s="23" t="n">
        <v>0</v>
      </c>
      <c r="G18" s="23" t="n">
        <v>0</v>
      </c>
      <c r="H18" s="23" t="n">
        <v>0</v>
      </c>
      <c r="I18" s="23" t="n">
        <v>0</v>
      </c>
      <c r="J18" s="23" t="n">
        <v>0</v>
      </c>
      <c r="K18" s="23" t="n">
        <v>-8000</v>
      </c>
      <c r="L18" s="23" t="n">
        <v>0</v>
      </c>
      <c r="M18" s="23" t="n">
        <v>0</v>
      </c>
      <c r="N18" s="23" t="n">
        <v>0</v>
      </c>
    </row>
    <row r="19">
      <c r="B19" s="22" t="inlineStr">
        <is>
          <t>Total outflows</t>
        </is>
      </c>
      <c r="C19" s="18">
        <f>SUM(C10:C18)</f>
        <v/>
      </c>
      <c r="D19" s="18">
        <f>SUM(D10:D18)</f>
        <v/>
      </c>
      <c r="E19" s="18">
        <f>SUM(E10:E18)</f>
        <v/>
      </c>
      <c r="F19" s="18">
        <f>SUM(F10:F18)</f>
        <v/>
      </c>
      <c r="G19" s="18">
        <f>SUM(G10:G18)</f>
        <v/>
      </c>
      <c r="H19" s="18">
        <f>SUM(H10:H18)</f>
        <v/>
      </c>
      <c r="I19" s="18">
        <f>SUM(I10:I18)</f>
        <v/>
      </c>
      <c r="J19" s="18">
        <f>SUM(J10:J18)</f>
        <v/>
      </c>
      <c r="K19" s="18">
        <f>SUM(K10:K18)</f>
        <v/>
      </c>
      <c r="L19" s="18">
        <f>SUM(L10:L18)</f>
        <v/>
      </c>
      <c r="M19" s="18">
        <f>SUM(M10:M18)</f>
        <v/>
      </c>
      <c r="N19" s="18">
        <f>SUM(N10:N18)</f>
        <v/>
      </c>
    </row>
    <row r="20">
      <c r="B20" s="22" t="inlineStr">
        <is>
          <t>Net cash movement</t>
        </is>
      </c>
      <c r="C20" s="21">
        <f>C8+C19</f>
        <v/>
      </c>
      <c r="D20" s="21">
        <f>D8+D19</f>
        <v/>
      </c>
      <c r="E20" s="21">
        <f>E8+E19</f>
        <v/>
      </c>
      <c r="F20" s="21">
        <f>F8+F19</f>
        <v/>
      </c>
      <c r="G20" s="21">
        <f>G8+G19</f>
        <v/>
      </c>
      <c r="H20" s="21">
        <f>H8+H19</f>
        <v/>
      </c>
      <c r="I20" s="21">
        <f>I8+I19</f>
        <v/>
      </c>
      <c r="J20" s="21">
        <f>J8+J19</f>
        <v/>
      </c>
      <c r="K20" s="21">
        <f>K8+K19</f>
        <v/>
      </c>
      <c r="L20" s="21">
        <f>L8+L19</f>
        <v/>
      </c>
      <c r="M20" s="21">
        <f>M8+M19</f>
        <v/>
      </c>
      <c r="N20" s="21">
        <f>N8+N19</f>
        <v/>
      </c>
    </row>
    <row r="21">
      <c r="B21" s="24" t="inlineStr">
        <is>
          <t>CLOSING CASH</t>
        </is>
      </c>
      <c r="C21" s="25">
        <f>C4+C20</f>
        <v/>
      </c>
      <c r="D21" s="25">
        <f>D4+D20</f>
        <v/>
      </c>
      <c r="E21" s="25">
        <f>E4+E20</f>
        <v/>
      </c>
      <c r="F21" s="25">
        <f>F4+F20</f>
        <v/>
      </c>
      <c r="G21" s="25">
        <f>G4+G20</f>
        <v/>
      </c>
      <c r="H21" s="25">
        <f>H4+H20</f>
        <v/>
      </c>
      <c r="I21" s="25">
        <f>I4+I20</f>
        <v/>
      </c>
      <c r="J21" s="25">
        <f>J4+J20</f>
        <v/>
      </c>
      <c r="K21" s="25">
        <f>K4+K20</f>
        <v/>
      </c>
      <c r="L21" s="25">
        <f>L4+L20</f>
        <v/>
      </c>
      <c r="M21" s="25">
        <f>M4+M20</f>
        <v/>
      </c>
      <c r="N21" s="25">
        <f>N4+N20</f>
        <v/>
      </c>
    </row>
    <row r="22">
      <c r="B22" s="10" t="inlineStr">
        <is>
          <t>Funding gap warning</t>
        </is>
      </c>
      <c r="C22" s="28">
        <f>IF(C21&lt;Assumptions!$C$11,"⚠ GAP","✓ OK")</f>
        <v/>
      </c>
      <c r="D22" s="28">
        <f>IF(D21&lt;Assumptions!$C$11,"⚠ GAP","✓ OK")</f>
        <v/>
      </c>
      <c r="E22" s="28">
        <f>IF(E21&lt;Assumptions!$C$11,"⚠ GAP","✓ OK")</f>
        <v/>
      </c>
      <c r="F22" s="28">
        <f>IF(F21&lt;Assumptions!$C$11,"⚠ GAP","✓ OK")</f>
        <v/>
      </c>
      <c r="G22" s="28">
        <f>IF(G21&lt;Assumptions!$C$11,"⚠ GAP","✓ OK")</f>
        <v/>
      </c>
      <c r="H22" s="28">
        <f>IF(H21&lt;Assumptions!$C$11,"⚠ GAP","✓ OK")</f>
        <v/>
      </c>
      <c r="I22" s="28">
        <f>IF(I21&lt;Assumptions!$C$11,"⚠ GAP","✓ OK")</f>
        <v/>
      </c>
      <c r="J22" s="28">
        <f>IF(J21&lt;Assumptions!$C$11,"⚠ GAP","✓ OK")</f>
        <v/>
      </c>
      <c r="K22" s="28">
        <f>IF(K21&lt;Assumptions!$C$11,"⚠ GAP","✓ OK")</f>
        <v/>
      </c>
      <c r="L22" s="28">
        <f>IF(L21&lt;Assumptions!$C$11,"⚠ GAP","✓ OK")</f>
        <v/>
      </c>
      <c r="M22" s="28">
        <f>IF(M21&lt;Assumptions!$C$11,"⚠ GAP","✓ OK")</f>
        <v/>
      </c>
      <c r="N22" s="28">
        <f>IF(N21&lt;Assumptions!$C$11,"⚠ GAP","✓ OK")</f>
        <v/>
      </c>
    </row>
  </sheetData>
  <mergeCells count="3">
    <mergeCell ref="A1:O1"/>
    <mergeCell ref="A9:O9"/>
    <mergeCell ref="A5:O5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4" customWidth="1" min="1" max="1"/>
    <col width="32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 ht="32" customHeight="1">
      <c r="A1" s="1" t="inlineStr">
        <is>
          <t>FUNDING FLOW  |  3-Year Summary Dashboard</t>
        </is>
      </c>
    </row>
    <row r="3">
      <c r="B3" s="9" t="inlineStr">
        <is>
          <t>Metric</t>
        </is>
      </c>
      <c r="C3" s="9" t="inlineStr">
        <is>
          <t>Year 1</t>
        </is>
      </c>
      <c r="D3" s="9" t="inlineStr">
        <is>
          <t>Year 2</t>
        </is>
      </c>
      <c r="E3" s="9" t="inlineStr">
        <is>
          <t>Year 3</t>
        </is>
      </c>
      <c r="F3" s="9" t="inlineStr">
        <is>
          <t>3-Yr Total</t>
        </is>
      </c>
    </row>
    <row r="4">
      <c r="B4" s="10" t="inlineStr">
        <is>
          <t>Revenue</t>
        </is>
      </c>
      <c r="C4" s="29">
        <f>'P&amp;L'!O5</f>
        <v/>
      </c>
      <c r="D4" s="29">
        <f>'P&amp;L'!P5</f>
        <v/>
      </c>
      <c r="E4" s="29">
        <f>'P&amp;L'!Q5</f>
        <v/>
      </c>
      <c r="F4" s="29">
        <f>SUM(C4:E4)</f>
        <v/>
      </c>
    </row>
    <row r="5">
      <c r="B5" s="10" t="inlineStr">
        <is>
          <t>Gross profit</t>
        </is>
      </c>
      <c r="C5" s="29">
        <f>'P&amp;L'!O8</f>
        <v/>
      </c>
      <c r="D5" s="29">
        <f>'P&amp;L'!P8</f>
        <v/>
      </c>
      <c r="E5" s="29">
        <f>'P&amp;L'!Q8</f>
        <v/>
      </c>
      <c r="F5" s="29">
        <f>SUM(C5:E5)</f>
        <v/>
      </c>
    </row>
    <row r="6">
      <c r="B6" s="10" t="inlineStr">
        <is>
          <t>EBITDA</t>
        </is>
      </c>
      <c r="C6" s="29">
        <f>'P&amp;L'!O20</f>
        <v/>
      </c>
      <c r="D6" s="29">
        <f>'P&amp;L'!P20</f>
        <v/>
      </c>
      <c r="E6" s="29">
        <f>'P&amp;L'!Q20</f>
        <v/>
      </c>
      <c r="F6" s="29">
        <f>SUM(C6:E6)</f>
        <v/>
      </c>
    </row>
    <row r="7">
      <c r="B7" s="10" t="inlineStr">
        <is>
          <t>Net profit</t>
        </is>
      </c>
      <c r="C7" s="30">
        <f>'P&amp;L'!O26</f>
        <v/>
      </c>
      <c r="D7" s="30">
        <f>'P&amp;L'!P26</f>
        <v/>
      </c>
      <c r="E7" s="30">
        <f>'P&amp;L'!Q26</f>
        <v/>
      </c>
      <c r="F7" s="30">
        <f>SUM(C7:E7)</f>
        <v/>
      </c>
    </row>
    <row r="8">
      <c r="B8" s="10" t="inlineStr">
        <is>
          <t>Net margin %</t>
        </is>
      </c>
      <c r="C8" s="31">
        <f>'P&amp;L'!O20</f>
        <v/>
      </c>
      <c r="D8" s="31">
        <f>'P&amp;L'!P20</f>
        <v/>
      </c>
      <c r="E8" s="31">
        <f>'P&amp;L'!Q20</f>
        <v/>
      </c>
      <c r="F8" s="31" t="inlineStr"/>
    </row>
    <row r="11" ht="32" customHeight="1">
      <c r="B11" s="32" t="inlineStr">
        <is>
          <t>Need funding to support your plan?  →  funding-flow.co.uk  |  £10,000 to £10,000,000</t>
        </is>
      </c>
    </row>
  </sheetData>
  <mergeCells count="2">
    <mergeCell ref="A1:F1"/>
    <mergeCell ref="B11:F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2026-04-16T19:20:00Z</dcterms:created>
  <dcterms:modified xmlns:dcterms="http://purl.org/dc/terms/" xmlns:xsi="http://www.w3.org/2001/XMLSchema-instance" xsi:type="dcterms:W3CDTF">2026-04-16T19:20:00Z</dcterms:modified>
</cp:coreProperties>
</file>